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<sst xmlns="http://schemas.openxmlformats.org/spreadsheetml/2006/main" count="180" uniqueCount="74">
  <si>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</si>
  <si>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</si>
  <si>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</si>
  <si>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</si>
  <si>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</si>
  <si>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</si>
  <si>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</si>
  <si>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</si>
  <si>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</si>
  <si>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</si>
  <si>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</si>
  <si>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</si>
  <si>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</si>
  <si>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</si>
  <si>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</si>
  <si>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</si>
  <si>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</si>
  <si>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</si>
  <si>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</si>
  <si>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</si>
  <si>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</si>
  <si>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</si>
  <si>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</si>
  <si>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</si>
  <si>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</si>
  <si>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</si>
  <si>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</si>
  <si>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</si>
  <si>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</si>
  <si>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</si>
  <si>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</si>
  <si>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</si>
  <si>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</si>
  <si>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</si>
  <si>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</si>
  <si>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</si>
  <si>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</si>
  <si>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</si>
  <si>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</si>
  <si>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</si>
  <si>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</si>
  <si>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</si>
  <si>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</si>
  <si>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</si>
  <si>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</si>
  <si>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</si>
  <si>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</si>
  <si>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</si>
  <si>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</si>
  <si>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</si>
  <si>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</si>
  <si>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</si>
  <si>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</si>
  <si>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</si>
  <si>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</si>
  <si>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</si>
  <si>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</si>
  <si>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</si>
  <si>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</si>
  <si>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</si>
  <si>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</si>
  <si>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</si>
  <si>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</si>
  <si>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</si>
  <si>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</si>
  <si>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</si>
  <si>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Program: Osnovnoškolsko obrazovanje</t>
  </si>
  <si>
    <r>
      <t xml:space="preserve">Aktivnost: </t>
    </r>
    <r>
      <rPr>
        <b/>
        <sz val="10"/>
        <color indexed="56"/>
        <rFont val="Arial"/>
        <family val="2"/>
      </rPr>
      <t>Podizanje kvalitete i standarda kroz aktivnosti osnovnih škola</t>
    </r>
  </si>
  <si>
    <r>
      <t xml:space="preserve">Aktivnost: </t>
    </r>
    <r>
      <rPr>
        <b/>
        <sz val="10"/>
        <color indexed="56"/>
        <rFont val="Arial"/>
        <family val="2"/>
      </rPr>
      <t>Osnovnoškolsko obrazovanje - operativni plan</t>
    </r>
  </si>
  <si>
    <r>
      <t xml:space="preserve">Aktivnost: </t>
    </r>
    <r>
      <rPr>
        <b/>
        <sz val="10"/>
        <color indexed="56"/>
        <rFont val="Arial"/>
        <family val="2"/>
      </rPr>
      <t>Osnovnoškolsko obrazovanje-standard</t>
    </r>
  </si>
  <si>
    <r>
      <t xml:space="preserve">Aktivnost: </t>
    </r>
    <r>
      <rPr>
        <b/>
        <sz val="10"/>
        <color indexed="56"/>
        <rFont val="Arial"/>
        <family val="2"/>
      </rPr>
      <t>Zajedno do znanja uz više elana (šk. god. 18/19)</t>
    </r>
  </si>
  <si>
    <r>
      <t xml:space="preserve">Aktivnost: </t>
    </r>
    <r>
      <rPr>
        <b/>
        <sz val="10"/>
        <color indexed="56"/>
        <rFont val="Arial"/>
        <family val="2"/>
      </rPr>
      <t>Obrok taj svima daj</t>
    </r>
  </si>
  <si>
    <r>
      <t>Aktivnost:</t>
    </r>
    <r>
      <rPr>
        <b/>
        <sz val="10"/>
        <color indexed="56"/>
        <rFont val="Arial"/>
        <family val="2"/>
      </rPr>
      <t xml:space="preserve"> Djelatnost osnovnih i srednjih škola izvan proračuna ŠKŽ</t>
    </r>
  </si>
  <si>
    <r>
      <t xml:space="preserve">Aktivnost: </t>
    </r>
    <r>
      <rPr>
        <b/>
        <sz val="10"/>
        <color indexed="56"/>
        <rFont val="Arial"/>
        <family val="2"/>
      </rPr>
      <t>Shema voće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</si>
</sst>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58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41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59</v>
      </c>
      <c r="G6" s="81" t="s">
        <v>60</v>
      </c>
      <c r="H6" s="82" t="s">
        <v>61</v>
      </c>
      <c r="I6" s="83"/>
    </row>
    <row r="7" spans="1:9" ht="27.75" customHeight="1">
      <c r="A7" s="115" t="s">
        <v>43</v>
      </c>
      <c r="B7" s="116"/>
      <c r="C7" s="116"/>
      <c r="D7" s="116"/>
      <c r="E7" s="117"/>
      <c r="F7" s="101">
        <f>+F8+F9</f>
        <v>719536</v>
      </c>
      <c r="G7" s="101">
        <f>G8+G9</f>
        <v>719741</v>
      </c>
      <c r="H7" s="101">
        <f>+H8+H9</f>
        <v>719844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>
        <v>719536</v>
      </c>
      <c r="G8" s="104">
        <v>719741</v>
      </c>
      <c r="H8" s="104">
        <v>719844</v>
      </c>
    </row>
    <row r="9" spans="1:8" ht="22.5" customHeight="1">
      <c r="A9" s="121" t="s">
        <v>46</v>
      </c>
      <c r="B9" s="120"/>
      <c r="C9" s="120"/>
      <c r="D9" s="120"/>
      <c r="E9" s="120"/>
      <c r="F9" s="104"/>
      <c r="G9" s="104"/>
      <c r="H9" s="104"/>
    </row>
    <row r="10" spans="1:8" ht="22.5" customHeight="1">
      <c r="A10" s="100" t="s">
        <v>44</v>
      </c>
      <c r="B10" s="103"/>
      <c r="C10" s="103"/>
      <c r="D10" s="103"/>
      <c r="E10" s="103"/>
      <c r="F10" s="101">
        <f>+F11+F12</f>
        <v>719536</v>
      </c>
      <c r="G10" s="101">
        <f>+G11+G12</f>
        <v>719741</v>
      </c>
      <c r="H10" s="101">
        <f>+H11+H12</f>
        <v>719844</v>
      </c>
    </row>
    <row r="11" spans="1:10" ht="22.5" customHeight="1">
      <c r="A11" s="122" t="s">
        <v>1</v>
      </c>
      <c r="B11" s="119"/>
      <c r="C11" s="119"/>
      <c r="D11" s="119"/>
      <c r="E11" s="123"/>
      <c r="F11" s="104">
        <v>719536</v>
      </c>
      <c r="G11" s="104">
        <v>719741</v>
      </c>
      <c r="H11" s="85">
        <v>719844</v>
      </c>
      <c r="I11" s="64"/>
      <c r="J11" s="64"/>
    </row>
    <row r="12" spans="1:10" ht="22.5" customHeight="1">
      <c r="A12" s="124" t="s">
        <v>54</v>
      </c>
      <c r="B12" s="120"/>
      <c r="C12" s="120"/>
      <c r="D12" s="120"/>
      <c r="E12" s="120"/>
      <c r="F12" s="84"/>
      <c r="G12" s="84"/>
      <c r="H12" s="85"/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59</v>
      </c>
      <c r="G15" s="81" t="s">
        <v>60</v>
      </c>
      <c r="H15" s="82" t="s">
        <v>61</v>
      </c>
      <c r="J15" s="64"/>
    </row>
    <row r="16" spans="1:10" ht="30.75" customHeight="1">
      <c r="A16" s="128" t="s">
        <v>55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56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59</v>
      </c>
      <c r="G19" s="81" t="s">
        <v>60</v>
      </c>
      <c r="H19" s="82" t="s">
        <v>61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57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B15" sqref="B15:H1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49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47</v>
      </c>
      <c r="H4" s="21" t="s">
        <v>17</v>
      </c>
    </row>
    <row r="5" spans="1:8" s="1" customFormat="1" ht="12.75">
      <c r="A5" s="3">
        <v>639</v>
      </c>
      <c r="B5" s="4"/>
      <c r="C5" s="5"/>
      <c r="D5" s="6"/>
      <c r="E5" s="7">
        <v>151760</v>
      </c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35000</v>
      </c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80000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>
        <f>432276+20500</f>
        <v>452776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452776</v>
      </c>
      <c r="C14" s="35">
        <v>80000</v>
      </c>
      <c r="D14" s="36">
        <v>35000</v>
      </c>
      <c r="E14" s="35">
        <v>151760</v>
      </c>
      <c r="F14" s="36">
        <f>+F6</f>
        <v>0</v>
      </c>
      <c r="G14" s="35">
        <v>0</v>
      </c>
      <c r="H14" s="37"/>
    </row>
    <row r="15" spans="1:8" s="1" customFormat="1" ht="28.5" customHeight="1" thickBot="1">
      <c r="A15" s="33" t="s">
        <v>50</v>
      </c>
      <c r="B15" s="137">
        <f>B14+C14+D14+E14+F14+G14+H14</f>
        <v>719536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51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47</v>
      </c>
      <c r="H18" s="21" t="s">
        <v>17</v>
      </c>
    </row>
    <row r="19" spans="1:8" ht="12.75">
      <c r="A19" s="3">
        <v>639</v>
      </c>
      <c r="B19" s="4"/>
      <c r="C19" s="5"/>
      <c r="D19" s="6"/>
      <c r="E19" s="7">
        <v>151760</v>
      </c>
      <c r="F19" s="7"/>
      <c r="G19" s="8"/>
      <c r="H19" s="9"/>
    </row>
    <row r="20" spans="1:8" ht="12.75">
      <c r="A20" s="22">
        <v>652</v>
      </c>
      <c r="B20" s="23"/>
      <c r="C20" s="24"/>
      <c r="D20" s="24">
        <v>35000</v>
      </c>
      <c r="E20" s="24"/>
      <c r="F20" s="24"/>
      <c r="G20" s="25"/>
      <c r="H20" s="26"/>
    </row>
    <row r="21" spans="1:8" ht="12.75">
      <c r="A21" s="22">
        <v>653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661</v>
      </c>
      <c r="B22" s="23"/>
      <c r="C22" s="24">
        <v>80000</v>
      </c>
      <c r="D22" s="24"/>
      <c r="E22" s="24"/>
      <c r="F22" s="24"/>
      <c r="G22" s="25"/>
      <c r="H22" s="26"/>
    </row>
    <row r="23" spans="1:8" ht="12.75">
      <c r="A23" s="22">
        <v>663</v>
      </c>
      <c r="B23" s="23"/>
      <c r="C23" s="24"/>
      <c r="D23" s="24"/>
      <c r="E23" s="24"/>
      <c r="F23" s="24"/>
      <c r="G23" s="25"/>
      <c r="H23" s="26"/>
    </row>
    <row r="24" spans="1:8" ht="12.75">
      <c r="A24" s="22">
        <v>671</v>
      </c>
      <c r="B24" s="23">
        <f>432276+20705</f>
        <v>452981</v>
      </c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452981</v>
      </c>
      <c r="C27" s="35">
        <v>80000</v>
      </c>
      <c r="D27" s="36">
        <v>35000</v>
      </c>
      <c r="E27" s="35">
        <v>151760</v>
      </c>
      <c r="F27" s="36">
        <f>+F20</f>
        <v>0</v>
      </c>
      <c r="G27" s="35">
        <v>0</v>
      </c>
      <c r="H27" s="37"/>
    </row>
    <row r="28" spans="1:8" s="1" customFormat="1" ht="28.5" customHeight="1" thickBot="1">
      <c r="A28" s="33" t="s">
        <v>53</v>
      </c>
      <c r="B28" s="137">
        <f>B27+C27+D27+E27+F27+G27+H27</f>
        <v>719741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62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47</v>
      </c>
      <c r="H31" s="21" t="s">
        <v>17</v>
      </c>
    </row>
    <row r="32" spans="1:8" ht="12.75">
      <c r="A32" s="3">
        <v>639</v>
      </c>
      <c r="B32" s="4"/>
      <c r="C32" s="5"/>
      <c r="D32" s="6"/>
      <c r="E32" s="7">
        <v>151760</v>
      </c>
      <c r="F32" s="7"/>
      <c r="G32" s="8"/>
      <c r="H32" s="9"/>
    </row>
    <row r="33" spans="1:8" ht="12.75">
      <c r="A33" s="22">
        <v>652</v>
      </c>
      <c r="B33" s="23"/>
      <c r="C33" s="24"/>
      <c r="D33" s="24">
        <v>35000</v>
      </c>
      <c r="E33" s="24"/>
      <c r="F33" s="24"/>
      <c r="G33" s="25"/>
      <c r="H33" s="26"/>
    </row>
    <row r="34" spans="1:8" ht="12.75">
      <c r="A34" s="22">
        <v>653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661</v>
      </c>
      <c r="B35" s="23"/>
      <c r="C35" s="24">
        <v>80000</v>
      </c>
      <c r="D35" s="24"/>
      <c r="E35" s="24"/>
      <c r="F35" s="24"/>
      <c r="G35" s="25"/>
      <c r="H35" s="26"/>
    </row>
    <row r="36" spans="1:8" ht="12.75">
      <c r="A36" s="22">
        <v>663</v>
      </c>
      <c r="B36" s="23"/>
      <c r="C36" s="24"/>
      <c r="D36" s="24"/>
      <c r="E36" s="24"/>
      <c r="F36" s="24"/>
      <c r="G36" s="25"/>
      <c r="H36" s="26"/>
    </row>
    <row r="37" spans="1:8" ht="13.5" customHeight="1">
      <c r="A37" s="22">
        <v>671</v>
      </c>
      <c r="B37" s="23">
        <f>432276+20808</f>
        <v>453084</v>
      </c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453084</v>
      </c>
      <c r="C40" s="35">
        <v>80000</v>
      </c>
      <c r="D40" s="36">
        <v>35000</v>
      </c>
      <c r="E40" s="35">
        <v>151760</v>
      </c>
      <c r="F40" s="36">
        <f>+F33</f>
        <v>0</v>
      </c>
      <c r="G40" s="35">
        <v>0</v>
      </c>
      <c r="H40" s="37"/>
    </row>
    <row r="41" spans="1:8" s="1" customFormat="1" ht="28.5" customHeight="1" thickBot="1">
      <c r="A41" s="33" t="s">
        <v>63</v>
      </c>
      <c r="B41" s="137">
        <f>B40+C40+D40+E40+F40+G40+H40</f>
        <v>719844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3"/>
  <sheetViews>
    <sheetView tabSelected="1" zoomScalePageLayoutView="0" workbookViewId="0" topLeftCell="A86">
      <selection activeCell="D112" sqref="D112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52</v>
      </c>
      <c r="L2" s="12" t="s">
        <v>65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42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25.5">
      <c r="A6" s="88"/>
      <c r="B6" s="91" t="s">
        <v>66</v>
      </c>
    </row>
    <row r="7" spans="1:2" s="13" customFormat="1" ht="12.75" customHeight="1">
      <c r="A7" s="99" t="s">
        <v>45</v>
      </c>
      <c r="B7" s="91" t="s">
        <v>69</v>
      </c>
    </row>
    <row r="8" spans="1:12" s="13" customFormat="1" ht="12.75">
      <c r="A8" s="88">
        <v>3</v>
      </c>
      <c r="B8" s="91" t="s">
        <v>23</v>
      </c>
      <c r="C8" s="13">
        <f aca="true" t="shared" si="0" ref="C8:L8">C9+C13+C18</f>
        <v>427476</v>
      </c>
      <c r="D8" s="13">
        <f t="shared" si="0"/>
        <v>427476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427476</v>
      </c>
      <c r="L8" s="13">
        <f t="shared" si="0"/>
        <v>427476</v>
      </c>
    </row>
    <row r="9" spans="1:12" s="13" customFormat="1" ht="12.75">
      <c r="A9" s="88">
        <v>31</v>
      </c>
      <c r="B9" s="91" t="s">
        <v>24</v>
      </c>
      <c r="C9" s="13">
        <f aca="true" t="shared" si="1" ref="C9:L9">C10+C11+C12</f>
        <v>0</v>
      </c>
      <c r="D9" s="13">
        <f t="shared" si="1"/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88">
        <v>32</v>
      </c>
      <c r="B13" s="91" t="s">
        <v>28</v>
      </c>
      <c r="C13" s="13">
        <f aca="true" t="shared" si="2" ref="C13:L13">C14+C15+C16+C17</f>
        <v>425376</v>
      </c>
      <c r="D13" s="13">
        <f t="shared" si="2"/>
        <v>425376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425376</v>
      </c>
      <c r="L13" s="13">
        <f t="shared" si="2"/>
        <v>425376</v>
      </c>
    </row>
    <row r="14" spans="1:12" ht="12.75">
      <c r="A14" s="87">
        <v>321</v>
      </c>
      <c r="B14" s="16" t="s">
        <v>29</v>
      </c>
      <c r="C14" s="10">
        <v>10750</v>
      </c>
      <c r="D14" s="10">
        <v>10750</v>
      </c>
      <c r="E14" s="10"/>
      <c r="F14" s="10"/>
      <c r="G14" s="10"/>
      <c r="H14" s="10"/>
      <c r="I14" s="10"/>
      <c r="J14" s="10"/>
      <c r="K14" s="10">
        <v>10750</v>
      </c>
      <c r="L14" s="10">
        <v>10750</v>
      </c>
    </row>
    <row r="15" spans="1:12" ht="12.75">
      <c r="A15" s="87">
        <v>322</v>
      </c>
      <c r="B15" s="16" t="s">
        <v>30</v>
      </c>
      <c r="C15" s="10">
        <v>129026</v>
      </c>
      <c r="D15" s="10">
        <v>129026</v>
      </c>
      <c r="E15" s="10"/>
      <c r="F15" s="10"/>
      <c r="G15" s="10"/>
      <c r="H15" s="10"/>
      <c r="I15" s="10"/>
      <c r="J15" s="10"/>
      <c r="K15" s="10">
        <v>129026</v>
      </c>
      <c r="L15" s="10">
        <v>129026</v>
      </c>
    </row>
    <row r="16" spans="1:12" ht="12.75">
      <c r="A16" s="87">
        <v>323</v>
      </c>
      <c r="B16" s="16" t="s">
        <v>31</v>
      </c>
      <c r="C16" s="10">
        <v>273500</v>
      </c>
      <c r="D16" s="10">
        <v>273500</v>
      </c>
      <c r="E16" s="10"/>
      <c r="F16" s="10"/>
      <c r="G16" s="10"/>
      <c r="H16" s="10"/>
      <c r="I16" s="10"/>
      <c r="J16" s="10"/>
      <c r="K16" s="10">
        <v>273500</v>
      </c>
      <c r="L16" s="10">
        <v>273500</v>
      </c>
    </row>
    <row r="17" spans="1:12" ht="12.75">
      <c r="A17" s="87">
        <v>329</v>
      </c>
      <c r="B17" s="16" t="s">
        <v>32</v>
      </c>
      <c r="C17" s="10">
        <v>12100</v>
      </c>
      <c r="D17" s="10">
        <v>12100</v>
      </c>
      <c r="E17" s="10"/>
      <c r="F17" s="10"/>
      <c r="G17" s="10"/>
      <c r="H17" s="10"/>
      <c r="I17" s="10"/>
      <c r="J17" s="10"/>
      <c r="K17" s="10">
        <v>12100</v>
      </c>
      <c r="L17" s="10">
        <v>12100</v>
      </c>
    </row>
    <row r="18" spans="1:12" s="13" customFormat="1" ht="12.75">
      <c r="A18" s="88">
        <v>34</v>
      </c>
      <c r="B18" s="91" t="s">
        <v>33</v>
      </c>
      <c r="C18" s="13">
        <f aca="true" t="shared" si="3" ref="C18:L18">SUM(C19)</f>
        <v>2100</v>
      </c>
      <c r="D18" s="13">
        <f t="shared" si="3"/>
        <v>2100</v>
      </c>
      <c r="E18" s="13">
        <f t="shared" si="3"/>
        <v>0</v>
      </c>
      <c r="F18" s="13">
        <f t="shared" si="3"/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2100</v>
      </c>
      <c r="L18" s="13">
        <f t="shared" si="3"/>
        <v>2100</v>
      </c>
    </row>
    <row r="19" spans="1:12" ht="12.75">
      <c r="A19" s="87">
        <v>343</v>
      </c>
      <c r="B19" s="16" t="s">
        <v>34</v>
      </c>
      <c r="C19" s="10">
        <v>2100</v>
      </c>
      <c r="D19" s="10">
        <v>2100</v>
      </c>
      <c r="E19" s="10"/>
      <c r="F19" s="10"/>
      <c r="G19" s="10"/>
      <c r="H19" s="10"/>
      <c r="I19" s="10"/>
      <c r="J19" s="10"/>
      <c r="K19" s="10">
        <v>2100</v>
      </c>
      <c r="L19" s="10">
        <v>2100</v>
      </c>
    </row>
    <row r="20" spans="1:12" s="13" customFormat="1" ht="12.75">
      <c r="A20" s="88"/>
      <c r="B20" s="16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2" s="13" customFormat="1" ht="25.5">
      <c r="A21" s="99" t="s">
        <v>45</v>
      </c>
      <c r="B21" s="91" t="s">
        <v>68</v>
      </c>
    </row>
    <row r="22" spans="1:12" ht="12.75">
      <c r="A22" s="88">
        <v>3</v>
      </c>
      <c r="B22" s="91" t="s">
        <v>23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88">
        <v>32</v>
      </c>
      <c r="B23" s="91" t="s">
        <v>28</v>
      </c>
      <c r="C23" s="13">
        <f aca="true" t="shared" si="4" ref="C23:L23">C24+C25+C26</f>
        <v>4800</v>
      </c>
      <c r="D23" s="13">
        <f t="shared" si="4"/>
        <v>4800</v>
      </c>
      <c r="E23" s="13">
        <f t="shared" si="4"/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13">
        <f t="shared" si="4"/>
        <v>4800</v>
      </c>
      <c r="L23" s="13">
        <f t="shared" si="4"/>
        <v>4800</v>
      </c>
    </row>
    <row r="24" spans="1:12" ht="12.75">
      <c r="A24" s="87">
        <v>321</v>
      </c>
      <c r="B24" s="16" t="s">
        <v>29</v>
      </c>
      <c r="C24" s="10">
        <v>0</v>
      </c>
      <c r="D24" s="10">
        <v>0</v>
      </c>
      <c r="E24" s="10"/>
      <c r="F24" s="10"/>
      <c r="G24" s="10"/>
      <c r="H24" s="10"/>
      <c r="I24" s="10"/>
      <c r="J24" s="10"/>
      <c r="K24" s="10">
        <v>0</v>
      </c>
      <c r="L24" s="10">
        <v>0</v>
      </c>
    </row>
    <row r="25" spans="1:12" s="13" customFormat="1" ht="12.75" customHeight="1">
      <c r="A25" s="87">
        <v>322</v>
      </c>
      <c r="B25" s="16" t="s">
        <v>30</v>
      </c>
      <c r="C25" s="10">
        <v>4800</v>
      </c>
      <c r="D25" s="10">
        <v>4800</v>
      </c>
      <c r="E25" s="10"/>
      <c r="F25" s="10"/>
      <c r="G25" s="10"/>
      <c r="H25" s="10"/>
      <c r="I25" s="10"/>
      <c r="J25" s="10"/>
      <c r="K25" s="10">
        <v>4800</v>
      </c>
      <c r="L25" s="10">
        <v>4800</v>
      </c>
    </row>
    <row r="26" spans="1:12" s="13" customFormat="1" ht="12.75">
      <c r="A26" s="87">
        <v>323</v>
      </c>
      <c r="B26" s="16" t="s">
        <v>31</v>
      </c>
      <c r="C26" s="10">
        <v>0</v>
      </c>
      <c r="D26" s="10">
        <v>0</v>
      </c>
      <c r="E26" s="10"/>
      <c r="F26" s="10"/>
      <c r="G26" s="10"/>
      <c r="H26" s="10"/>
      <c r="I26" s="10"/>
      <c r="J26" s="10"/>
      <c r="K26" s="10">
        <v>0</v>
      </c>
      <c r="L26" s="10">
        <v>0</v>
      </c>
    </row>
    <row r="27" spans="1:12" s="13" customFormat="1" ht="12.75">
      <c r="A27" s="88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38.25">
      <c r="A28" s="99" t="s">
        <v>45</v>
      </c>
      <c r="B28" s="91" t="s">
        <v>67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88">
        <v>3</v>
      </c>
      <c r="B29" s="91" t="s">
        <v>23</v>
      </c>
      <c r="C29" s="13">
        <f aca="true" t="shared" si="5" ref="C29:L29">C30+C34+C39</f>
        <v>70000</v>
      </c>
      <c r="D29" s="13">
        <f t="shared" si="5"/>
        <v>0</v>
      </c>
      <c r="E29" s="13">
        <f t="shared" si="5"/>
        <v>70000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70000</v>
      </c>
      <c r="L29" s="13">
        <f t="shared" si="5"/>
        <v>70000</v>
      </c>
    </row>
    <row r="30" spans="1:12" ht="12.75">
      <c r="A30" s="88">
        <v>31</v>
      </c>
      <c r="B30" s="91" t="s">
        <v>24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ht="12.75">
      <c r="A31" s="87">
        <v>311</v>
      </c>
      <c r="B31" s="16" t="s">
        <v>25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3" customFormat="1" ht="12.75" customHeight="1">
      <c r="A32" s="87">
        <v>312</v>
      </c>
      <c r="B32" s="16" t="s">
        <v>26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s="13" customFormat="1" ht="12.75">
      <c r="A33" s="87">
        <v>313</v>
      </c>
      <c r="B33" s="16" t="s">
        <v>27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s="13" customFormat="1" ht="12.75">
      <c r="A34" s="88">
        <v>32</v>
      </c>
      <c r="B34" s="91" t="s">
        <v>28</v>
      </c>
      <c r="C34" s="13">
        <f aca="true" t="shared" si="6" ref="C34:L34">C36+C37</f>
        <v>70000</v>
      </c>
      <c r="D34" s="13">
        <f t="shared" si="6"/>
        <v>0</v>
      </c>
      <c r="E34" s="13">
        <f t="shared" si="6"/>
        <v>70000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f t="shared" si="6"/>
        <v>0</v>
      </c>
      <c r="J34" s="13">
        <f t="shared" si="6"/>
        <v>0</v>
      </c>
      <c r="K34" s="13">
        <f t="shared" si="6"/>
        <v>70000</v>
      </c>
      <c r="L34" s="13">
        <f t="shared" si="6"/>
        <v>70000</v>
      </c>
    </row>
    <row r="35" spans="1:12" ht="12.75">
      <c r="A35" s="87">
        <v>321</v>
      </c>
      <c r="B35" s="16" t="s">
        <v>29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322</v>
      </c>
      <c r="B36" s="16" t="s">
        <v>30</v>
      </c>
      <c r="C36" s="10">
        <v>42000</v>
      </c>
      <c r="D36" s="10"/>
      <c r="E36" s="10">
        <v>42000</v>
      </c>
      <c r="F36" s="10"/>
      <c r="G36" s="10"/>
      <c r="H36" s="10"/>
      <c r="I36" s="10"/>
      <c r="J36" s="10"/>
      <c r="K36" s="10">
        <v>42000</v>
      </c>
      <c r="L36" s="10">
        <v>42000</v>
      </c>
    </row>
    <row r="37" spans="1:12" ht="12.75">
      <c r="A37" s="87">
        <v>323</v>
      </c>
      <c r="B37" s="16" t="s">
        <v>31</v>
      </c>
      <c r="C37" s="10">
        <v>28000</v>
      </c>
      <c r="D37" s="10"/>
      <c r="E37" s="10">
        <v>28000</v>
      </c>
      <c r="F37" s="10"/>
      <c r="G37" s="10"/>
      <c r="H37" s="10"/>
      <c r="I37" s="10"/>
      <c r="J37" s="10"/>
      <c r="K37" s="10">
        <v>28000</v>
      </c>
      <c r="L37" s="10">
        <v>28000</v>
      </c>
    </row>
    <row r="38" spans="1:12" s="13" customFormat="1" ht="12.75">
      <c r="A38" s="87">
        <v>329</v>
      </c>
      <c r="B38" s="16" t="s">
        <v>32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88">
        <v>34</v>
      </c>
      <c r="B39" s="91" t="s">
        <v>33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</row>
    <row r="40" spans="1:12" ht="12.75">
      <c r="A40" s="87">
        <v>343</v>
      </c>
      <c r="B40" s="16" t="s">
        <v>34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5.5">
      <c r="A41" s="88">
        <v>4</v>
      </c>
      <c r="B41" s="91" t="s">
        <v>38</v>
      </c>
      <c r="C41" s="13">
        <f aca="true" t="shared" si="7" ref="C41:L42">C42</f>
        <v>10000</v>
      </c>
      <c r="D41" s="13">
        <f t="shared" si="7"/>
        <v>0</v>
      </c>
      <c r="E41" s="13">
        <f t="shared" si="7"/>
        <v>10000</v>
      </c>
      <c r="F41" s="13">
        <f t="shared" si="7"/>
        <v>0</v>
      </c>
      <c r="G41" s="13">
        <f t="shared" si="7"/>
        <v>0</v>
      </c>
      <c r="H41" s="13">
        <f t="shared" si="7"/>
        <v>0</v>
      </c>
      <c r="I41" s="13">
        <f t="shared" si="7"/>
        <v>0</v>
      </c>
      <c r="J41" s="13">
        <f t="shared" si="7"/>
        <v>0</v>
      </c>
      <c r="K41" s="13">
        <f t="shared" si="7"/>
        <v>10000</v>
      </c>
      <c r="L41" s="13">
        <f t="shared" si="7"/>
        <v>10000</v>
      </c>
    </row>
    <row r="42" spans="1:12" ht="25.5">
      <c r="A42" s="88">
        <v>42</v>
      </c>
      <c r="B42" s="91" t="s">
        <v>39</v>
      </c>
      <c r="C42" s="13">
        <f t="shared" si="7"/>
        <v>10000</v>
      </c>
      <c r="D42" s="13">
        <f t="shared" si="7"/>
        <v>0</v>
      </c>
      <c r="E42" s="13">
        <f t="shared" si="7"/>
        <v>10000</v>
      </c>
      <c r="F42" s="13">
        <f t="shared" si="7"/>
        <v>0</v>
      </c>
      <c r="G42" s="13">
        <f t="shared" si="7"/>
        <v>0</v>
      </c>
      <c r="H42" s="13">
        <f t="shared" si="7"/>
        <v>0</v>
      </c>
      <c r="I42" s="13">
        <f t="shared" si="7"/>
        <v>0</v>
      </c>
      <c r="J42" s="13">
        <f t="shared" si="7"/>
        <v>0</v>
      </c>
      <c r="K42" s="13">
        <f t="shared" si="7"/>
        <v>10000</v>
      </c>
      <c r="L42" s="13">
        <f t="shared" si="7"/>
        <v>10000</v>
      </c>
    </row>
    <row r="43" spans="1:12" s="13" customFormat="1" ht="12.75">
      <c r="A43" s="87">
        <v>422</v>
      </c>
      <c r="B43" s="16" t="s">
        <v>37</v>
      </c>
      <c r="C43" s="10">
        <v>10000</v>
      </c>
      <c r="D43" s="10"/>
      <c r="E43" s="10">
        <v>10000</v>
      </c>
      <c r="F43" s="10"/>
      <c r="G43" s="10"/>
      <c r="H43" s="10"/>
      <c r="I43" s="10"/>
      <c r="J43" s="10"/>
      <c r="K43" s="10">
        <v>10000</v>
      </c>
      <c r="L43" s="10">
        <v>10000</v>
      </c>
    </row>
    <row r="44" spans="1:12" ht="25.5">
      <c r="A44" s="87">
        <v>424</v>
      </c>
      <c r="B44" s="16" t="s">
        <v>40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45</v>
      </c>
      <c r="B46" s="91" t="s">
        <v>70</v>
      </c>
    </row>
    <row r="47" spans="1:12" s="13" customFormat="1" ht="12.75">
      <c r="A47" s="88">
        <v>3</v>
      </c>
      <c r="B47" s="91" t="s">
        <v>23</v>
      </c>
      <c r="C47" s="13">
        <f aca="true" t="shared" si="8" ref="C47:L47">C48+C52+C57</f>
        <v>137550</v>
      </c>
      <c r="D47" s="13">
        <f t="shared" si="8"/>
        <v>0</v>
      </c>
      <c r="E47" s="13">
        <f t="shared" si="8"/>
        <v>0</v>
      </c>
      <c r="F47" s="13">
        <f t="shared" si="8"/>
        <v>0</v>
      </c>
      <c r="G47" s="13">
        <f t="shared" si="8"/>
        <v>137550</v>
      </c>
      <c r="H47" s="13">
        <f t="shared" si="8"/>
        <v>0</v>
      </c>
      <c r="I47" s="13">
        <f t="shared" si="8"/>
        <v>0</v>
      </c>
      <c r="J47" s="13">
        <f t="shared" si="8"/>
        <v>0</v>
      </c>
      <c r="K47" s="13">
        <f t="shared" si="8"/>
        <v>137550</v>
      </c>
      <c r="L47" s="13">
        <f t="shared" si="8"/>
        <v>137550</v>
      </c>
    </row>
    <row r="48" spans="1:12" s="13" customFormat="1" ht="12.75">
      <c r="A48" s="88">
        <v>31</v>
      </c>
      <c r="B48" s="91" t="s">
        <v>24</v>
      </c>
      <c r="C48" s="13">
        <f aca="true" t="shared" si="9" ref="C48:L48">C49+C50+C51</f>
        <v>111550</v>
      </c>
      <c r="D48" s="13">
        <f t="shared" si="9"/>
        <v>0</v>
      </c>
      <c r="E48" s="13">
        <f t="shared" si="9"/>
        <v>0</v>
      </c>
      <c r="F48" s="13">
        <f t="shared" si="9"/>
        <v>0</v>
      </c>
      <c r="G48" s="13">
        <f t="shared" si="9"/>
        <v>111550</v>
      </c>
      <c r="H48" s="13">
        <f t="shared" si="9"/>
        <v>0</v>
      </c>
      <c r="I48" s="13">
        <f t="shared" si="9"/>
        <v>0</v>
      </c>
      <c r="J48" s="13">
        <f t="shared" si="9"/>
        <v>0</v>
      </c>
      <c r="K48" s="13">
        <f t="shared" si="9"/>
        <v>111550</v>
      </c>
      <c r="L48" s="13">
        <f t="shared" si="9"/>
        <v>111550</v>
      </c>
    </row>
    <row r="49" spans="1:12" ht="12.75">
      <c r="A49" s="87">
        <v>311</v>
      </c>
      <c r="B49" s="16" t="s">
        <v>25</v>
      </c>
      <c r="C49" s="10">
        <v>90000</v>
      </c>
      <c r="D49" s="10"/>
      <c r="E49" s="10"/>
      <c r="F49" s="10"/>
      <c r="G49" s="10">
        <v>90000</v>
      </c>
      <c r="H49" s="10"/>
      <c r="I49" s="10"/>
      <c r="J49" s="10"/>
      <c r="K49" s="10">
        <v>90000</v>
      </c>
      <c r="L49" s="10">
        <v>90000</v>
      </c>
    </row>
    <row r="50" spans="1:12" ht="12.75">
      <c r="A50" s="87">
        <v>312</v>
      </c>
      <c r="B50" s="16" t="s">
        <v>26</v>
      </c>
      <c r="C50" s="10">
        <v>5000</v>
      </c>
      <c r="D50" s="10"/>
      <c r="E50" s="10"/>
      <c r="F50" s="10"/>
      <c r="G50" s="10">
        <v>5000</v>
      </c>
      <c r="H50" s="10"/>
      <c r="I50" s="10"/>
      <c r="J50" s="10"/>
      <c r="K50" s="10">
        <v>5000</v>
      </c>
      <c r="L50" s="10">
        <v>5000</v>
      </c>
    </row>
    <row r="51" spans="1:12" ht="12.75">
      <c r="A51" s="87">
        <v>313</v>
      </c>
      <c r="B51" s="16" t="s">
        <v>27</v>
      </c>
      <c r="C51" s="10">
        <v>16550</v>
      </c>
      <c r="D51" s="10"/>
      <c r="E51" s="10"/>
      <c r="F51" s="10"/>
      <c r="G51" s="10">
        <v>16550</v>
      </c>
      <c r="H51" s="10"/>
      <c r="I51" s="10"/>
      <c r="J51" s="10"/>
      <c r="K51" s="10">
        <v>16550</v>
      </c>
      <c r="L51" s="10">
        <v>16550</v>
      </c>
    </row>
    <row r="52" spans="1:12" s="13" customFormat="1" ht="12.75">
      <c r="A52" s="88">
        <v>32</v>
      </c>
      <c r="B52" s="91" t="s">
        <v>28</v>
      </c>
      <c r="C52" s="13">
        <f aca="true" t="shared" si="10" ref="C52:L52">C53+C54+C55+C56</f>
        <v>26000</v>
      </c>
      <c r="D52" s="13">
        <f t="shared" si="10"/>
        <v>0</v>
      </c>
      <c r="E52" s="13">
        <f t="shared" si="10"/>
        <v>0</v>
      </c>
      <c r="F52" s="13">
        <f t="shared" si="10"/>
        <v>0</v>
      </c>
      <c r="G52" s="13">
        <f t="shared" si="10"/>
        <v>26000</v>
      </c>
      <c r="H52" s="13">
        <f t="shared" si="10"/>
        <v>0</v>
      </c>
      <c r="I52" s="13">
        <f t="shared" si="10"/>
        <v>0</v>
      </c>
      <c r="J52" s="13">
        <f t="shared" si="10"/>
        <v>0</v>
      </c>
      <c r="K52" s="13">
        <f t="shared" si="10"/>
        <v>26000</v>
      </c>
      <c r="L52" s="13">
        <f t="shared" si="10"/>
        <v>26000</v>
      </c>
    </row>
    <row r="53" spans="1:12" ht="12.75">
      <c r="A53" s="87">
        <v>321</v>
      </c>
      <c r="B53" s="16" t="s">
        <v>29</v>
      </c>
      <c r="C53" s="10">
        <v>26000</v>
      </c>
      <c r="D53" s="10"/>
      <c r="E53" s="10"/>
      <c r="F53" s="10"/>
      <c r="G53" s="10">
        <v>26000</v>
      </c>
      <c r="H53" s="10"/>
      <c r="I53" s="10"/>
      <c r="J53" s="10"/>
      <c r="K53" s="10">
        <v>26000</v>
      </c>
      <c r="L53" s="10">
        <v>26000</v>
      </c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s="13" customFormat="1" ht="12.75">
      <c r="A57" s="88">
        <v>34</v>
      </c>
      <c r="B57" s="91" t="s">
        <v>33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45</v>
      </c>
      <c r="B60" s="91" t="s">
        <v>71</v>
      </c>
    </row>
    <row r="61" spans="1:12" s="13" customFormat="1" ht="12.75">
      <c r="A61" s="88">
        <v>3</v>
      </c>
      <c r="B61" s="91" t="s">
        <v>23</v>
      </c>
      <c r="C61" s="13">
        <f aca="true" t="shared" si="11" ref="C61:L61">C62+C66+C71</f>
        <v>30250</v>
      </c>
      <c r="D61" s="13">
        <f t="shared" si="11"/>
        <v>16040</v>
      </c>
      <c r="E61" s="13">
        <f t="shared" si="11"/>
        <v>0</v>
      </c>
      <c r="F61" s="13">
        <f t="shared" si="11"/>
        <v>0</v>
      </c>
      <c r="G61" s="13">
        <f t="shared" si="11"/>
        <v>14210</v>
      </c>
      <c r="H61" s="13">
        <f t="shared" si="11"/>
        <v>0</v>
      </c>
      <c r="I61" s="13">
        <f t="shared" si="11"/>
        <v>0</v>
      </c>
      <c r="J61" s="13">
        <f t="shared" si="11"/>
        <v>0</v>
      </c>
      <c r="K61" s="13">
        <f t="shared" si="11"/>
        <v>30455</v>
      </c>
      <c r="L61" s="13">
        <f t="shared" si="11"/>
        <v>30558</v>
      </c>
    </row>
    <row r="62" spans="1:12" s="13" customFormat="1" ht="12.75">
      <c r="A62" s="88">
        <v>31</v>
      </c>
      <c r="B62" s="91" t="s">
        <v>24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s="13" customFormat="1" ht="12.75">
      <c r="A66" s="88">
        <v>32</v>
      </c>
      <c r="B66" s="91" t="s">
        <v>28</v>
      </c>
      <c r="C66" s="13">
        <f aca="true" t="shared" si="12" ref="C66:L66">C67+C68+C69+C70</f>
        <v>30250</v>
      </c>
      <c r="D66" s="13">
        <f t="shared" si="12"/>
        <v>16040</v>
      </c>
      <c r="E66" s="13">
        <f t="shared" si="12"/>
        <v>0</v>
      </c>
      <c r="F66" s="13">
        <f t="shared" si="12"/>
        <v>0</v>
      </c>
      <c r="G66" s="13">
        <f t="shared" si="12"/>
        <v>14210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30455</v>
      </c>
      <c r="L66" s="13">
        <f t="shared" si="12"/>
        <v>30558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>
        <v>30250</v>
      </c>
      <c r="D68" s="10">
        <v>16040</v>
      </c>
      <c r="E68" s="10"/>
      <c r="F68" s="10"/>
      <c r="G68" s="10">
        <v>14210</v>
      </c>
      <c r="H68" s="10"/>
      <c r="I68" s="10"/>
      <c r="J68" s="10"/>
      <c r="K68" s="10">
        <v>30455</v>
      </c>
      <c r="L68" s="10">
        <v>30558</v>
      </c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13" customFormat="1" ht="12.75">
      <c r="A71" s="88">
        <v>34</v>
      </c>
      <c r="B71" s="91" t="s">
        <v>33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25.5">
      <c r="A74" s="99" t="s">
        <v>45</v>
      </c>
      <c r="B74" s="91" t="s">
        <v>72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s="13" customFormat="1" ht="12.75">
      <c r="A80" s="88">
        <v>32</v>
      </c>
      <c r="B80" s="91" t="s">
        <v>28</v>
      </c>
      <c r="C80" s="13">
        <f aca="true" t="shared" si="13" ref="C80:L80">C81+C82+C83+C84</f>
        <v>35000</v>
      </c>
      <c r="D80" s="13">
        <f t="shared" si="13"/>
        <v>0</v>
      </c>
      <c r="E80" s="13">
        <f t="shared" si="13"/>
        <v>0</v>
      </c>
      <c r="F80" s="13">
        <f t="shared" si="13"/>
        <v>35000</v>
      </c>
      <c r="G80" s="13">
        <f t="shared" si="13"/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35000</v>
      </c>
      <c r="L80" s="13">
        <f t="shared" si="13"/>
        <v>35000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>
        <v>25000</v>
      </c>
      <c r="D82" s="10"/>
      <c r="E82" s="10"/>
      <c r="F82" s="10">
        <v>25000</v>
      </c>
      <c r="G82" s="10"/>
      <c r="H82" s="10"/>
      <c r="I82" s="10"/>
      <c r="J82" s="10"/>
      <c r="K82" s="10">
        <v>25000</v>
      </c>
      <c r="L82" s="10">
        <v>25000</v>
      </c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>
        <v>10000</v>
      </c>
      <c r="D84" s="10"/>
      <c r="E84" s="10"/>
      <c r="F84" s="10">
        <v>10000</v>
      </c>
      <c r="G84" s="10"/>
      <c r="H84" s="10"/>
      <c r="I84" s="10"/>
      <c r="J84" s="10"/>
      <c r="K84" s="10">
        <v>10000</v>
      </c>
      <c r="L84" s="10">
        <v>10000</v>
      </c>
    </row>
    <row r="85" spans="1:12" s="13" customFormat="1" ht="12.75">
      <c r="A85" s="88">
        <v>34</v>
      </c>
      <c r="B85" s="91" t="s">
        <v>33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13" customFormat="1" ht="12.75">
      <c r="A87" s="88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12.75">
      <c r="A88" s="99" t="s">
        <v>45</v>
      </c>
      <c r="B88" s="91" t="s">
        <v>73</v>
      </c>
    </row>
    <row r="89" spans="1:12" ht="12.75">
      <c r="A89" s="88">
        <v>3</v>
      </c>
      <c r="B89" s="91" t="s">
        <v>23</v>
      </c>
      <c r="C89" s="13">
        <v>4460</v>
      </c>
      <c r="D89" s="13">
        <v>4460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4460</v>
      </c>
      <c r="L89" s="13">
        <v>4460</v>
      </c>
    </row>
    <row r="90" spans="1:12" ht="12.75">
      <c r="A90" s="88">
        <v>31</v>
      </c>
      <c r="B90" s="91" t="s">
        <v>24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</row>
    <row r="91" spans="1:12" ht="12.75">
      <c r="A91" s="87">
        <v>311</v>
      </c>
      <c r="B91" s="16" t="s">
        <v>25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13" customFormat="1" ht="12.75" customHeight="1">
      <c r="A92" s="87">
        <v>312</v>
      </c>
      <c r="B92" s="16" t="s">
        <v>26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s="13" customFormat="1" ht="12.75">
      <c r="A93" s="87">
        <v>313</v>
      </c>
      <c r="B93" s="16" t="s">
        <v>27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s="13" customFormat="1" ht="12.75">
      <c r="A94" s="88">
        <v>32</v>
      </c>
      <c r="B94" s="91" t="s">
        <v>28</v>
      </c>
      <c r="C94" s="13">
        <v>4460</v>
      </c>
      <c r="D94" s="13">
        <v>4460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4460</v>
      </c>
      <c r="L94" s="13">
        <v>4460</v>
      </c>
    </row>
    <row r="95" spans="1:12" ht="12.75">
      <c r="A95" s="87">
        <v>321</v>
      </c>
      <c r="B95" s="16" t="s">
        <v>29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322</v>
      </c>
      <c r="B96" s="16" t="s">
        <v>30</v>
      </c>
      <c r="C96" s="10">
        <v>4460</v>
      </c>
      <c r="D96" s="10">
        <v>4460</v>
      </c>
      <c r="E96" s="10"/>
      <c r="F96" s="10"/>
      <c r="G96" s="10"/>
      <c r="H96" s="10"/>
      <c r="I96" s="10"/>
      <c r="J96" s="10"/>
      <c r="K96" s="10">
        <v>4460</v>
      </c>
      <c r="L96" s="10">
        <v>4460</v>
      </c>
    </row>
    <row r="97" spans="1:12" ht="12.75">
      <c r="A97" s="87">
        <v>323</v>
      </c>
      <c r="B97" s="16" t="s">
        <v>31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s="13" customFormat="1" ht="12.75">
      <c r="A98" s="87">
        <v>329</v>
      </c>
      <c r="B98" s="16" t="s">
        <v>32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8">
        <v>34</v>
      </c>
      <c r="B99" s="91" t="s">
        <v>33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</row>
    <row r="100" spans="1:12" ht="12.75">
      <c r="A100" s="87">
        <v>343</v>
      </c>
      <c r="B100" s="16" t="s">
        <v>34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8">
        <v>38</v>
      </c>
      <c r="B101" s="91" t="s">
        <v>35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</row>
    <row r="102" spans="1:12" ht="12.75">
      <c r="A102" s="87">
        <v>381</v>
      </c>
      <c r="B102" s="16" t="s">
        <v>36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s="13" customFormat="1" ht="25.5">
      <c r="A103" s="88">
        <v>4</v>
      </c>
      <c r="B103" s="91" t="s">
        <v>38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</row>
    <row r="104" spans="1:12" ht="25.5">
      <c r="A104" s="88">
        <v>42</v>
      </c>
      <c r="B104" s="91" t="s">
        <v>39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</row>
    <row r="105" spans="1:12" s="13" customFormat="1" ht="12.75">
      <c r="A105" s="87">
        <v>422</v>
      </c>
      <c r="B105" s="16" t="s">
        <v>37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25.5">
      <c r="A106" s="87">
        <v>424</v>
      </c>
      <c r="B106" s="16" t="s">
        <v>40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13" customFormat="1" ht="12.75">
      <c r="A107" s="88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12.75">
      <c r="A108" s="99"/>
      <c r="B108" s="91"/>
    </row>
    <row r="109" spans="1:12" ht="12.75" customHeight="1">
      <c r="A109" s="88"/>
      <c r="B109" s="91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88"/>
      <c r="B110" s="91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87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13" customFormat="1" ht="12.75">
      <c r="A112" s="87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s="13" customFormat="1" ht="12.75">
      <c r="A113" s="87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2" s="13" customFormat="1" ht="12.75">
      <c r="A114" s="88"/>
      <c r="B114" s="91"/>
    </row>
    <row r="115" spans="1:12" ht="12.75">
      <c r="A115" s="87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3" customFormat="1" ht="12.75">
      <c r="A118" s="87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8"/>
      <c r="B119" s="91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87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8"/>
      <c r="B121" s="91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>
      <c r="A122" s="88"/>
      <c r="B122" s="91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s="13" customFormat="1" ht="12.75">
      <c r="A123" s="87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8"/>
      <c r="B124" s="91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s="13" customFormat="1" ht="12.75">
      <c r="A125" s="87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s="13" customFormat="1" ht="12.75">
      <c r="A126" s="87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8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s="13" customFormat="1" ht="12.75">
      <c r="A128" s="88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8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8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 t="s">
        <v>48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2018-10-16T10:30:52Z</cp:lastPrinted>
  <dcterms:created xsi:type="dcterms:W3CDTF">2013-09-11T11:00:21Z</dcterms:created>
  <dcterms:modified xsi:type="dcterms:W3CDTF">2018-10-16T10:40:54Z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